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5" yWindow="30" windowWidth="14385" windowHeight="10275" activeTab="0"/>
  </bookViews>
  <sheets>
    <sheet name="Zeiger" sheetId="1" r:id="rId1"/>
    <sheet name="RLCSerial" sheetId="2" r:id="rId2"/>
  </sheets>
  <definedNames>
    <definedName name="f">'Zeiger'!$F$3</definedName>
    <definedName name="Imax">'RLCSerial'!$B$2</definedName>
    <definedName name="omega">'Zeiger'!$F$4</definedName>
    <definedName name="R">'RLCSerial'!$D$4</definedName>
    <definedName name="T">'Zeiger'!$F$2</definedName>
    <definedName name="w">'RLCSerial'!$D$3</definedName>
    <definedName name="XC">'RLCSerial'!$D$6</definedName>
    <definedName name="XL">'RLCSerial'!$D$5</definedName>
  </definedNames>
  <calcPr fullCalcOnLoad="1"/>
</workbook>
</file>

<file path=xl/sharedStrings.xml><?xml version="1.0" encoding="utf-8"?>
<sst xmlns="http://schemas.openxmlformats.org/spreadsheetml/2006/main" count="42" uniqueCount="37">
  <si>
    <t>Imax</t>
  </si>
  <si>
    <t>R</t>
  </si>
  <si>
    <t>w</t>
  </si>
  <si>
    <t>wL</t>
  </si>
  <si>
    <t>1/wC</t>
  </si>
  <si>
    <t>L in mH</t>
  </si>
  <si>
    <t>C in uF</t>
  </si>
  <si>
    <r>
      <t xml:space="preserve">R in </t>
    </r>
    <r>
      <rPr>
        <sz val="10"/>
        <rFont val="Symbol"/>
        <family val="1"/>
      </rPr>
      <t>W</t>
    </r>
  </si>
  <si>
    <t>f in Hz</t>
  </si>
  <si>
    <t>t</t>
  </si>
  <si>
    <t>i(t)</t>
  </si>
  <si>
    <t>uR(t)</t>
  </si>
  <si>
    <t>uL(t)</t>
  </si>
  <si>
    <t>uC(t)</t>
  </si>
  <si>
    <t>u(t)</t>
  </si>
  <si>
    <t>Re</t>
  </si>
  <si>
    <t>Im</t>
  </si>
  <si>
    <t>Betrag</t>
  </si>
  <si>
    <t>Phase in rad</t>
  </si>
  <si>
    <t>Phase in °</t>
  </si>
  <si>
    <t>f1(t)</t>
  </si>
  <si>
    <t>f2(t)</t>
  </si>
  <si>
    <t>phi=t+phi0</t>
  </si>
  <si>
    <t>Einzelpunkte</t>
  </si>
  <si>
    <t>Zeit t für Einzelpunkte einstellen</t>
  </si>
  <si>
    <t>Signal 1</t>
  </si>
  <si>
    <t>Signal 2</t>
  </si>
  <si>
    <t>Hilfspunkte Signal 1</t>
  </si>
  <si>
    <t>Hilfspunkte Signal 2</t>
  </si>
  <si>
    <t>Periodendauer</t>
  </si>
  <si>
    <t>Frequenz</t>
  </si>
  <si>
    <t>Kreisfrequenz</t>
  </si>
  <si>
    <t>s</t>
  </si>
  <si>
    <t>1/s = Hz</t>
  </si>
  <si>
    <t>1/s</t>
  </si>
  <si>
    <t>f1+f2</t>
  </si>
  <si>
    <t>Hilfspunkte Summe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</si>
</sst>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</numFmts>
  <fonts count="4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5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 indent="1"/>
    </xf>
    <xf numFmtId="0" fontId="0" fillId="0" borderId="0" xfId="46" applyNumberFormat="1" applyFont="1" applyAlignment="1">
      <alignment horizontal="right" indent="1"/>
    </xf>
    <xf numFmtId="0" fontId="0" fillId="0" borderId="0" xfId="0" applyAlignment="1">
      <alignment horizontal="right" indent="1"/>
    </xf>
    <xf numFmtId="2" fontId="0" fillId="0" borderId="0" xfId="0" applyNumberFormat="1" applyAlignment="1">
      <alignment/>
    </xf>
    <xf numFmtId="169" fontId="0" fillId="0" borderId="0" xfId="0" applyNumberFormat="1" applyAlignment="1">
      <alignment horizontal="right" inden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10" xfId="0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 horizontal="right" indent="1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2"/>
          <c:w val="0.92525"/>
          <c:h val="0.9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Zeiger!$B$15</c:f>
              <c:strCache>
                <c:ptCount val="1"/>
                <c:pt idx="0">
                  <c:v>f1(t)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Zeiger!$A$16:$A$86</c:f>
              <c:numCache/>
            </c:numRef>
          </c:xVal>
          <c:yVal>
            <c:numRef>
              <c:f>Zeiger!$B$16:$B$86</c:f>
              <c:numCache/>
            </c:numRef>
          </c:yVal>
          <c:smooth val="1"/>
        </c:ser>
        <c:ser>
          <c:idx val="1"/>
          <c:order val="1"/>
          <c:tx>
            <c:strRef>
              <c:f>Zeiger!$C$15</c:f>
              <c:strCache>
                <c:ptCount val="1"/>
                <c:pt idx="0">
                  <c:v>f2(t)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Zeiger!$A$16:$A$86</c:f>
              <c:numCache/>
            </c:numRef>
          </c:xVal>
          <c:yVal>
            <c:numRef>
              <c:f>Zeiger!$C$16:$C$86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Zeiger!$A$14</c:f>
              <c:numCache/>
            </c:numRef>
          </c:xVal>
          <c:yVal>
            <c:numRef>
              <c:f>Zeiger!$B$14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Zeiger!$A$14</c:f>
              <c:numCache/>
            </c:numRef>
          </c:xVal>
          <c:yVal>
            <c:numRef>
              <c:f>Zeiger!$C$14</c:f>
              <c:numCache/>
            </c:numRef>
          </c:yVal>
          <c:smooth val="1"/>
        </c:ser>
        <c:ser>
          <c:idx val="4"/>
          <c:order val="4"/>
          <c:tx>
            <c:v>f1+f2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Zeiger!$A$16:$A$86</c:f>
              <c:numCache/>
            </c:numRef>
          </c:xVal>
          <c:yVal>
            <c:numRef>
              <c:f>Zeiger!$D$16:$D$87</c:f>
              <c:numCache/>
            </c:numRef>
          </c:yVal>
          <c:smooth val="1"/>
        </c:ser>
        <c:axId val="21926037"/>
        <c:axId val="63116606"/>
      </c:scatterChart>
      <c:valAx>
        <c:axId val="21926037"/>
        <c:scaling>
          <c:orientation val="minMax"/>
          <c:max val="1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crossBetween val="midCat"/>
        <c:dispUnits/>
        <c:majorUnit val="1"/>
        <c:minorUnit val="0.5"/>
      </c:valAx>
      <c:valAx>
        <c:axId val="63116606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175"/>
          <c:w val="0.94425"/>
          <c:h val="0.9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Zeiger!$A$6:$A$7</c:f>
              <c:numCache/>
            </c:numRef>
          </c:xVal>
          <c:yVal>
            <c:numRef>
              <c:f>Zeiger!$B$6:$B$7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Zeiger!$C$6:$C$7</c:f>
              <c:numCache/>
            </c:numRef>
          </c:xVal>
          <c:yVal>
            <c:numRef>
              <c:f>Zeiger!$D$6:$D$7</c:f>
              <c:numCache/>
            </c:numRef>
          </c:yVal>
          <c:smooth val="0"/>
        </c:ser>
        <c:ser>
          <c:idx val="2"/>
          <c:order val="2"/>
          <c:tx>
            <c:v>Summe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Zeiger!$E$6:$E$7</c:f>
              <c:numCache/>
            </c:numRef>
          </c:xVal>
          <c:yVal>
            <c:numRef>
              <c:f>Zeiger!$F$6:$F$7</c:f>
              <c:numCache/>
            </c:numRef>
          </c:yVal>
          <c:smooth val="0"/>
        </c:ser>
        <c:axId val="31178543"/>
        <c:axId val="12171432"/>
      </c:scatterChart>
      <c:valAx>
        <c:axId val="31178543"/>
        <c:scaling>
          <c:orientation val="minMax"/>
          <c:max val="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 val="autoZero"/>
        <c:crossBetween val="midCat"/>
        <c:dispUnits/>
        <c:majorUnit val="1"/>
      </c:valAx>
      <c:valAx>
        <c:axId val="12171432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5"/>
          <c:h val="0.930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RLCSerial!$C$8</c:f>
              <c:strCache>
                <c:ptCount val="1"/>
                <c:pt idx="0">
                  <c:v>uR(t)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RLCSerial!$A$9:$A$49</c:f>
              <c:numCache/>
            </c:numRef>
          </c:xVal>
          <c:yVal>
            <c:numRef>
              <c:f>RLCSerial!$C$9:$C$49</c:f>
              <c:numCache/>
            </c:numRef>
          </c:yVal>
          <c:smooth val="1"/>
        </c:ser>
        <c:ser>
          <c:idx val="2"/>
          <c:order val="2"/>
          <c:tx>
            <c:strRef>
              <c:f>RLCSerial!$D$8</c:f>
              <c:strCache>
                <c:ptCount val="1"/>
                <c:pt idx="0">
                  <c:v>uL(t)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RLCSerial!$A$9:$A$49</c:f>
              <c:numCache/>
            </c:numRef>
          </c:xVal>
          <c:yVal>
            <c:numRef>
              <c:f>RLCSerial!$D$9:$D$49</c:f>
              <c:numCache/>
            </c:numRef>
          </c:yVal>
          <c:smooth val="1"/>
        </c:ser>
        <c:ser>
          <c:idx val="3"/>
          <c:order val="3"/>
          <c:tx>
            <c:strRef>
              <c:f>RLCSerial!$E$8</c:f>
              <c:strCache>
                <c:ptCount val="1"/>
                <c:pt idx="0">
                  <c:v>uC(t)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RLCSerial!$A$9:$A$49</c:f>
              <c:numCache/>
            </c:numRef>
          </c:xVal>
          <c:yVal>
            <c:numRef>
              <c:f>RLCSerial!$E$9:$E$49</c:f>
              <c:numCache/>
            </c:numRef>
          </c:yVal>
          <c:smooth val="1"/>
        </c:ser>
        <c:ser>
          <c:idx val="4"/>
          <c:order val="4"/>
          <c:tx>
            <c:strRef>
              <c:f>RLCSerial!$F$8</c:f>
              <c:strCache>
                <c:ptCount val="1"/>
                <c:pt idx="0">
                  <c:v>u(t)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RLCSerial!$A$9:$A$49</c:f>
              <c:numCache/>
            </c:numRef>
          </c:xVal>
          <c:yVal>
            <c:numRef>
              <c:f>RLCSerial!$F$9:$F$49</c:f>
              <c:numCache/>
            </c:numRef>
          </c:yVal>
          <c:smooth val="1"/>
        </c:ser>
        <c:axId val="42434025"/>
        <c:axId val="46361906"/>
      </c:scatterChart>
      <c:scatterChart>
        <c:scatterStyle val="lineMarker"/>
        <c:varyColors val="0"/>
        <c:ser>
          <c:idx val="0"/>
          <c:order val="0"/>
          <c:tx>
            <c:strRef>
              <c:f>RLCSerial!$B$8</c:f>
              <c:strCache>
                <c:ptCount val="1"/>
                <c:pt idx="0">
                  <c:v>i(t)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RLCSerial!$A$9:$A$49</c:f>
              <c:numCache/>
            </c:numRef>
          </c:xVal>
          <c:yVal>
            <c:numRef>
              <c:f>RLCSerial!$B$9:$B$49</c:f>
              <c:numCache/>
            </c:numRef>
          </c:yVal>
          <c:smooth val="1"/>
        </c:ser>
        <c:axId val="14603971"/>
        <c:axId val="64326876"/>
      </c:scatterChart>
      <c:valAx>
        <c:axId val="42434025"/>
        <c:scaling>
          <c:orientation val="minMax"/>
          <c:max val="4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crossBetween val="midCat"/>
        <c:dispUnits/>
        <c:majorUnit val="5"/>
        <c:minorUnit val="1"/>
      </c:valAx>
      <c:valAx>
        <c:axId val="46361906"/>
        <c:scaling>
          <c:orientation val="minMax"/>
          <c:max val="50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crossBetween val="midCat"/>
        <c:dispUnits/>
        <c:majorUnit val="10"/>
        <c:minorUnit val="5"/>
      </c:valAx>
      <c:valAx>
        <c:axId val="1460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64326876"/>
        <c:crosses val="max"/>
        <c:crossBetween val="midCat"/>
        <c:dispUnits/>
      </c:valAx>
      <c:valAx>
        <c:axId val="64326876"/>
        <c:scaling>
          <c:orientation val="minMax"/>
          <c:max val="1.5"/>
          <c:min val="-1.5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8695"/>
          <c:w val="0.8542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2"/>
          <c:w val="0.916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(RLCSerial!$H$9:$H$10,RLCSerial!$H$12:$H$13)</c:f>
              <c:numCache/>
            </c:numRef>
          </c:xVal>
          <c:yVal>
            <c:numRef>
              <c:f>(RLCSerial!$I$9:$I$10,RLCSerial!$I$12:$I$13)</c:f>
              <c:numCache/>
            </c:numRef>
          </c:yVal>
          <c:smooth val="0"/>
        </c:ser>
        <c:ser>
          <c:idx val="1"/>
          <c:order val="1"/>
          <c:tx>
            <c:v>UR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RLCSerial!$H$12:$H$13</c:f>
              <c:numCache/>
            </c:numRef>
          </c:xVal>
          <c:yVal>
            <c:numRef>
              <c:f>RLCSerial!$I$12:$I$13</c:f>
              <c:numCache/>
            </c:numRef>
          </c:yVal>
          <c:smooth val="0"/>
        </c:ser>
        <c:ser>
          <c:idx val="2"/>
          <c:order val="2"/>
          <c:tx>
            <c:v>UL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RLCSerial!$H$15:$H$16</c:f>
              <c:numCache/>
            </c:numRef>
          </c:xVal>
          <c:yVal>
            <c:numRef>
              <c:f>RLCSerial!$I$15:$I$16</c:f>
              <c:numCache/>
            </c:numRef>
          </c:yVal>
          <c:smooth val="0"/>
        </c:ser>
        <c:ser>
          <c:idx val="3"/>
          <c:order val="3"/>
          <c:tx>
            <c:v>UC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RLCSerial!$H$18:$H$19</c:f>
              <c:numCache/>
            </c:numRef>
          </c:xVal>
          <c:yVal>
            <c:numRef>
              <c:f>RLCSerial!$I$18:$I$19</c:f>
              <c:numCache/>
            </c:numRef>
          </c:yVal>
          <c:smooth val="0"/>
        </c:ser>
        <c:ser>
          <c:idx val="4"/>
          <c:order val="4"/>
          <c:tx>
            <c:v>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RLCSerial!$H$21:$H$22</c:f>
              <c:numCache/>
            </c:numRef>
          </c:xVal>
          <c:yVal>
            <c:numRef>
              <c:f>RLCSerial!$I$21:$I$22</c:f>
              <c:numCache/>
            </c:numRef>
          </c:yVal>
          <c:smooth val="0"/>
        </c:ser>
        <c:axId val="42070973"/>
        <c:axId val="43094438"/>
      </c:scatterChart>
      <c:valAx>
        <c:axId val="42070973"/>
        <c:scaling>
          <c:orientation val="minMax"/>
          <c:max val="3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 val="autoZero"/>
        <c:crossBetween val="midCat"/>
        <c:dispUnits/>
        <c:majorUnit val="10"/>
        <c:minorUnit val="1"/>
      </c:valAx>
      <c:valAx>
        <c:axId val="4309443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0973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6</xdr:col>
      <xdr:colOff>47625</xdr:colOff>
      <xdr:row>30</xdr:row>
      <xdr:rowOff>0</xdr:rowOff>
    </xdr:to>
    <xdr:graphicFrame>
      <xdr:nvGraphicFramePr>
        <xdr:cNvPr id="1" name="Diagramm 1"/>
        <xdr:cNvGraphicFramePr/>
      </xdr:nvGraphicFramePr>
      <xdr:xfrm>
        <a:off x="0" y="1790700"/>
        <a:ext cx="4810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10</xdr:row>
      <xdr:rowOff>152400</xdr:rowOff>
    </xdr:from>
    <xdr:to>
      <xdr:col>11</xdr:col>
      <xdr:colOff>9525</xdr:colOff>
      <xdr:row>29</xdr:row>
      <xdr:rowOff>152400</xdr:rowOff>
    </xdr:to>
    <xdr:graphicFrame>
      <xdr:nvGraphicFramePr>
        <xdr:cNvPr id="2" name="Diagramm 2"/>
        <xdr:cNvGraphicFramePr/>
      </xdr:nvGraphicFramePr>
      <xdr:xfrm>
        <a:off x="5086350" y="1771650"/>
        <a:ext cx="34956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9</xdr:row>
      <xdr:rowOff>9525</xdr:rowOff>
    </xdr:from>
    <xdr:to>
      <xdr:col>2</xdr:col>
      <xdr:colOff>9525</xdr:colOff>
      <xdr:row>9</xdr:row>
      <xdr:rowOff>161925</xdr:rowOff>
    </xdr:to>
    <xdr:pic>
      <xdr:nvPicPr>
        <xdr:cNvPr id="3" name="ScrollBa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66850"/>
          <a:ext cx="1524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Diagramm 1"/>
        <xdr:cNvGraphicFramePr/>
      </xdr:nvGraphicFramePr>
      <xdr:xfrm>
        <a:off x="9525" y="1276350"/>
        <a:ext cx="48577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3</xdr:row>
      <xdr:rowOff>0</xdr:rowOff>
    </xdr:from>
    <xdr:to>
      <xdr:col>6</xdr:col>
      <xdr:colOff>333375</xdr:colOff>
      <xdr:row>4</xdr:row>
      <xdr:rowOff>0</xdr:rowOff>
    </xdr:to>
    <xdr:pic>
      <xdr:nvPicPr>
        <xdr:cNvPr id="2" name="ScrollBar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542925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0</xdr:rowOff>
    </xdr:from>
    <xdr:to>
      <xdr:col>6</xdr:col>
      <xdr:colOff>333375</xdr:colOff>
      <xdr:row>5</xdr:row>
      <xdr:rowOff>0</xdr:rowOff>
    </xdr:to>
    <xdr:pic>
      <xdr:nvPicPr>
        <xdr:cNvPr id="3" name="ScrollBar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733425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6</xdr:col>
      <xdr:colOff>333375</xdr:colOff>
      <xdr:row>6</xdr:row>
      <xdr:rowOff>0</xdr:rowOff>
    </xdr:to>
    <xdr:pic>
      <xdr:nvPicPr>
        <xdr:cNvPr id="4" name="ScrollBar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923925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180975</xdr:rowOff>
    </xdr:from>
    <xdr:to>
      <xdr:col>6</xdr:col>
      <xdr:colOff>323850</xdr:colOff>
      <xdr:row>2</xdr:row>
      <xdr:rowOff>180975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342900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9525</xdr:rowOff>
    </xdr:from>
    <xdr:to>
      <xdr:col>11</xdr:col>
      <xdr:colOff>95250</xdr:colOff>
      <xdr:row>25</xdr:row>
      <xdr:rowOff>152400</xdr:rowOff>
    </xdr:to>
    <xdr:graphicFrame>
      <xdr:nvGraphicFramePr>
        <xdr:cNvPr id="6" name="Diagramm 6"/>
        <xdr:cNvGraphicFramePr/>
      </xdr:nvGraphicFramePr>
      <xdr:xfrm>
        <a:off x="4876800" y="1285875"/>
        <a:ext cx="2371725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86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5" max="5" width="14.28125" style="0" customWidth="1"/>
  </cols>
  <sheetData>
    <row r="1" spans="2:3" ht="12.75">
      <c r="B1" s="16" t="s">
        <v>25</v>
      </c>
      <c r="C1" s="17" t="s">
        <v>26</v>
      </c>
    </row>
    <row r="2" spans="1:7" ht="12.75">
      <c r="A2" s="13" t="s">
        <v>17</v>
      </c>
      <c r="B2" s="13">
        <v>2</v>
      </c>
      <c r="C2" s="13">
        <v>3</v>
      </c>
      <c r="E2" t="s">
        <v>29</v>
      </c>
      <c r="F2" s="19">
        <f>2*PI()</f>
        <v>6.283185307179586</v>
      </c>
      <c r="G2" t="s">
        <v>32</v>
      </c>
    </row>
    <row r="3" spans="1:7" ht="12.75">
      <c r="A3" s="13" t="s">
        <v>19</v>
      </c>
      <c r="B3" s="13">
        <v>0</v>
      </c>
      <c r="C3" s="13">
        <v>30</v>
      </c>
      <c r="E3" t="s">
        <v>30</v>
      </c>
      <c r="F3" s="19">
        <f>1/T</f>
        <v>0.15915494309189535</v>
      </c>
      <c r="G3" t="s">
        <v>33</v>
      </c>
    </row>
    <row r="4" spans="1:7" ht="12.75">
      <c r="A4" s="13" t="s">
        <v>18</v>
      </c>
      <c r="B4" s="14">
        <f>B3*PI()/180</f>
        <v>0</v>
      </c>
      <c r="C4" s="14">
        <f>C3*PI()/180</f>
        <v>0.5235987755982988</v>
      </c>
      <c r="E4" t="s">
        <v>31</v>
      </c>
      <c r="F4" s="19">
        <f>2*PI()*f</f>
        <v>1</v>
      </c>
      <c r="G4" t="s">
        <v>34</v>
      </c>
    </row>
    <row r="5" spans="1:6" ht="12.75">
      <c r="A5" s="23" t="s">
        <v>27</v>
      </c>
      <c r="B5" s="23"/>
      <c r="C5" s="24" t="s">
        <v>28</v>
      </c>
      <c r="D5" s="24"/>
      <c r="E5" s="25" t="s">
        <v>36</v>
      </c>
      <c r="F5" s="25"/>
    </row>
    <row r="6" spans="1:6" ht="12.75">
      <c r="A6" s="20">
        <v>0</v>
      </c>
      <c r="B6" s="20">
        <v>0</v>
      </c>
      <c r="C6" s="20">
        <v>0</v>
      </c>
      <c r="D6" s="20">
        <v>0</v>
      </c>
      <c r="E6" s="20">
        <f>A6+C6</f>
        <v>0</v>
      </c>
      <c r="F6" s="20">
        <f>B6+D6</f>
        <v>0</v>
      </c>
    </row>
    <row r="7" spans="1:6" ht="12.75">
      <c r="A7" s="14">
        <f>$B$2*COS($B$12)</f>
        <v>2</v>
      </c>
      <c r="B7" s="14">
        <f>$B$2*SIN($B$12)</f>
        <v>0</v>
      </c>
      <c r="C7" s="14">
        <f>$C$2*COS($C$12)</f>
        <v>2.598076211353316</v>
      </c>
      <c r="D7" s="14">
        <f>$C$2*SIN($C$12)</f>
        <v>1.4999999999999998</v>
      </c>
      <c r="E7" s="14">
        <f>A7+C7</f>
        <v>4.598076211353316</v>
      </c>
      <c r="F7" s="20">
        <f>B7+D7</f>
        <v>1.4999999999999998</v>
      </c>
    </row>
    <row r="8" spans="1:4" ht="12.75">
      <c r="A8" s="15" t="s">
        <v>15</v>
      </c>
      <c r="B8" s="21" t="s">
        <v>16</v>
      </c>
      <c r="C8" s="21" t="s">
        <v>15</v>
      </c>
      <c r="D8" s="15" t="s">
        <v>16</v>
      </c>
    </row>
    <row r="10" spans="1:3" ht="12.75">
      <c r="A10">
        <v>0</v>
      </c>
      <c r="B10" s="5"/>
      <c r="C10" s="5" t="s">
        <v>24</v>
      </c>
    </row>
    <row r="11" spans="2:3" ht="12.75">
      <c r="B11" s="5"/>
      <c r="C11" s="5"/>
    </row>
    <row r="12" spans="1:3" ht="12.75">
      <c r="A12" s="11" t="s">
        <v>22</v>
      </c>
      <c r="B12" s="12">
        <f>$A$14+$B$4</f>
        <v>0</v>
      </c>
      <c r="C12" s="12">
        <f>$A$14+$C$4</f>
        <v>0.5235987755982988</v>
      </c>
    </row>
    <row r="13" spans="1:3" ht="12.75">
      <c r="A13" s="7"/>
      <c r="B13" s="8"/>
      <c r="C13" s="8"/>
    </row>
    <row r="14" spans="1:4" ht="12.75">
      <c r="A14" s="18">
        <f>$A$10*4*PI()/100</f>
        <v>0</v>
      </c>
      <c r="B14" s="10">
        <f>$B$2*SIN(omega*A14+$B$4)</f>
        <v>0</v>
      </c>
      <c r="C14" s="10">
        <f>$C$2*SIN(omega*A14+$C$4)</f>
        <v>1.4999999999999998</v>
      </c>
      <c r="D14" t="s">
        <v>23</v>
      </c>
    </row>
    <row r="15" spans="1:4" ht="12.75">
      <c r="A15" s="11" t="s">
        <v>9</v>
      </c>
      <c r="B15" s="11" t="s">
        <v>20</v>
      </c>
      <c r="C15" s="11" t="s">
        <v>21</v>
      </c>
      <c r="D15" s="11" t="s">
        <v>35</v>
      </c>
    </row>
    <row r="16" spans="1:4" ht="12.75">
      <c r="A16" s="9">
        <v>0</v>
      </c>
      <c r="B16" s="9">
        <f aca="true" t="shared" si="0" ref="B16:B47">$B$2*SIN(omega*A16+$B$4)</f>
        <v>0</v>
      </c>
      <c r="C16" s="9">
        <f aca="true" t="shared" si="1" ref="C16:C47">$C$2*SIN(omega*A16+$C$4)</f>
        <v>1.4999999999999998</v>
      </c>
      <c r="D16" s="22">
        <f>B16+C16</f>
        <v>1.4999999999999998</v>
      </c>
    </row>
    <row r="17" spans="1:4" ht="12.75">
      <c r="A17" s="9">
        <v>0.2</v>
      </c>
      <c r="B17" s="9">
        <f t="shared" si="0"/>
        <v>0.39733866159012243</v>
      </c>
      <c r="C17" s="9">
        <f t="shared" si="1"/>
        <v>1.9862579290259939</v>
      </c>
      <c r="D17" s="22">
        <f aca="true" t="shared" si="2" ref="D17:D80">B17+C17</f>
        <v>2.3835965906161163</v>
      </c>
    </row>
    <row r="18" spans="1:4" ht="12.75">
      <c r="A18" s="9">
        <v>0.4</v>
      </c>
      <c r="B18" s="9">
        <f t="shared" si="0"/>
        <v>0.778836684617301</v>
      </c>
      <c r="C18" s="9">
        <f t="shared" si="1"/>
        <v>2.393330022421075</v>
      </c>
      <c r="D18" s="22">
        <f t="shared" si="2"/>
        <v>3.172166707038376</v>
      </c>
    </row>
    <row r="19" spans="1:4" ht="12.75">
      <c r="A19" s="9">
        <v>0.6</v>
      </c>
      <c r="B19" s="9">
        <f t="shared" si="0"/>
        <v>1.1292849467900707</v>
      </c>
      <c r="C19" s="9">
        <f t="shared" si="1"/>
        <v>2.7049876004118563</v>
      </c>
      <c r="D19" s="22">
        <f t="shared" si="2"/>
        <v>3.834272547201927</v>
      </c>
    </row>
    <row r="20" spans="1:4" ht="12.75">
      <c r="A20" s="9">
        <v>0.8</v>
      </c>
      <c r="B20" s="9">
        <f t="shared" si="0"/>
        <v>1.4347121817990456</v>
      </c>
      <c r="C20" s="9">
        <f t="shared" si="1"/>
        <v>2.9088058588562054</v>
      </c>
      <c r="D20" s="22">
        <f t="shared" si="2"/>
        <v>4.343518040655251</v>
      </c>
    </row>
    <row r="21" spans="1:4" ht="12.75">
      <c r="A21" s="9">
        <v>1</v>
      </c>
      <c r="B21" s="9">
        <f t="shared" si="0"/>
        <v>1.682941969615793</v>
      </c>
      <c r="C21" s="9">
        <f t="shared" si="1"/>
        <v>2.996659206975653</v>
      </c>
      <c r="D21" s="22">
        <f t="shared" si="2"/>
        <v>4.679601176591445</v>
      </c>
    </row>
    <row r="22" spans="1:4" ht="12.75">
      <c r="A22" s="9">
        <v>1.2</v>
      </c>
      <c r="B22" s="9">
        <f t="shared" si="0"/>
        <v>1.8640781719344526</v>
      </c>
      <c r="C22" s="9">
        <f t="shared" si="1"/>
        <v>2.9650452090179495</v>
      </c>
      <c r="D22" s="22">
        <f t="shared" si="2"/>
        <v>4.829123380952402</v>
      </c>
    </row>
    <row r="23" spans="1:4" ht="12.75">
      <c r="A23" s="9">
        <v>1.4</v>
      </c>
      <c r="B23" s="9">
        <f t="shared" si="0"/>
        <v>1.9708994599769203</v>
      </c>
      <c r="C23" s="9">
        <f t="shared" si="1"/>
        <v>2.8152242153179285</v>
      </c>
      <c r="D23" s="22">
        <f t="shared" si="2"/>
        <v>4.786123675294849</v>
      </c>
    </row>
    <row r="24" spans="1:4" ht="12.75">
      <c r="A24" s="9">
        <v>1.6</v>
      </c>
      <c r="B24" s="9">
        <f t="shared" si="0"/>
        <v>1.9991472060830102</v>
      </c>
      <c r="C24" s="9">
        <f t="shared" si="1"/>
        <v>2.553169116106924</v>
      </c>
      <c r="D24" s="22">
        <f t="shared" si="2"/>
        <v>4.5523163221899345</v>
      </c>
    </row>
    <row r="25" spans="1:4" ht="12.75">
      <c r="A25" s="9">
        <v>1.8</v>
      </c>
      <c r="B25" s="9">
        <f t="shared" si="0"/>
        <v>1.9476952617563903</v>
      </c>
      <c r="C25" s="9">
        <f t="shared" si="1"/>
        <v>2.189327221227793</v>
      </c>
      <c r="D25" s="22">
        <f t="shared" si="2"/>
        <v>4.137022482984183</v>
      </c>
    </row>
    <row r="26" spans="1:4" ht="12.75">
      <c r="A26" s="9">
        <v>2</v>
      </c>
      <c r="B26" s="9">
        <f t="shared" si="0"/>
        <v>1.8185948536513634</v>
      </c>
      <c r="C26" s="9">
        <f t="shared" si="1"/>
        <v>1.738203758859873</v>
      </c>
      <c r="D26" s="22">
        <f t="shared" si="2"/>
        <v>3.5567986125112365</v>
      </c>
    </row>
    <row r="27" spans="1:4" ht="12.75">
      <c r="A27" s="9">
        <v>2.2</v>
      </c>
      <c r="B27" s="9">
        <f t="shared" si="0"/>
        <v>1.6169928076391802</v>
      </c>
      <c r="C27" s="9">
        <f t="shared" si="1"/>
        <v>1.2177835978453628</v>
      </c>
      <c r="D27" s="22">
        <f t="shared" si="2"/>
        <v>2.834776405484543</v>
      </c>
    </row>
    <row r="28" spans="1:4" ht="12.75">
      <c r="A28" s="9">
        <v>2.4</v>
      </c>
      <c r="B28" s="9">
        <f t="shared" si="0"/>
        <v>1.350926361102302</v>
      </c>
      <c r="C28" s="9">
        <f t="shared" si="1"/>
        <v>0.6488142477231276</v>
      </c>
      <c r="D28" s="22">
        <f t="shared" si="2"/>
        <v>1.9997406088254295</v>
      </c>
    </row>
    <row r="29" spans="1:4" ht="12.75">
      <c r="A29" s="9">
        <v>2.6</v>
      </c>
      <c r="B29" s="9">
        <f t="shared" si="0"/>
        <v>1.0310027436429283</v>
      </c>
      <c r="C29" s="9">
        <f t="shared" si="1"/>
        <v>0.05397872099592621</v>
      </c>
      <c r="D29" s="22">
        <f t="shared" si="2"/>
        <v>1.0849814646388545</v>
      </c>
    </row>
    <row r="30" spans="1:4" ht="12.75">
      <c r="A30" s="9">
        <v>2.8</v>
      </c>
      <c r="B30" s="9">
        <f t="shared" si="0"/>
        <v>0.6699763003118102</v>
      </c>
      <c r="C30" s="9">
        <f t="shared" si="1"/>
        <v>-0.5430087669976771</v>
      </c>
      <c r="D30" s="22">
        <f t="shared" si="2"/>
        <v>0.12696753331413313</v>
      </c>
    </row>
    <row r="31" spans="1:4" ht="12.75">
      <c r="A31" s="9">
        <v>3</v>
      </c>
      <c r="B31" s="9">
        <f t="shared" si="0"/>
        <v>0.2822400161197344</v>
      </c>
      <c r="C31" s="9">
        <f t="shared" si="1"/>
        <v>-1.1183482090143384</v>
      </c>
      <c r="D31" s="22">
        <f t="shared" si="2"/>
        <v>-0.8361081928946039</v>
      </c>
    </row>
    <row r="32" spans="1:4" ht="12.75">
      <c r="A32" s="9">
        <v>3.2</v>
      </c>
      <c r="B32" s="9">
        <f t="shared" si="0"/>
        <v>-0.11674828685516017</v>
      </c>
      <c r="C32" s="9">
        <f t="shared" si="1"/>
        <v>-1.6491026370894515</v>
      </c>
      <c r="D32" s="22">
        <f t="shared" si="2"/>
        <v>-1.7658509239446116</v>
      </c>
    </row>
    <row r="33" spans="1:4" ht="12.75">
      <c r="A33" s="9">
        <v>3.4</v>
      </c>
      <c r="B33" s="9">
        <f t="shared" si="0"/>
        <v>-0.5110822040536624</v>
      </c>
      <c r="C33" s="9">
        <f t="shared" si="1"/>
        <v>-2.114112547068112</v>
      </c>
      <c r="D33" s="22">
        <f t="shared" si="2"/>
        <v>-2.6251947511217746</v>
      </c>
    </row>
    <row r="34" spans="1:4" ht="12.75">
      <c r="A34" s="9">
        <v>3.6</v>
      </c>
      <c r="B34" s="9">
        <f t="shared" si="0"/>
        <v>-0.8850408865897049</v>
      </c>
      <c r="C34" s="9">
        <f t="shared" si="1"/>
        <v>-2.4948394612631004</v>
      </c>
      <c r="D34" s="22">
        <f t="shared" si="2"/>
        <v>-3.3798803478528052</v>
      </c>
    </row>
    <row r="35" spans="1:4" ht="12.75">
      <c r="A35" s="9">
        <v>3.8</v>
      </c>
      <c r="B35" s="9">
        <f t="shared" si="0"/>
        <v>-1.2237157818854378</v>
      </c>
      <c r="C35" s="9">
        <f t="shared" si="1"/>
        <v>-2.776104999058715</v>
      </c>
      <c r="D35" s="22">
        <f t="shared" si="2"/>
        <v>-3.9998207809441526</v>
      </c>
    </row>
    <row r="36" spans="1:4" ht="12.75">
      <c r="A36" s="9">
        <v>4</v>
      </c>
      <c r="B36" s="9">
        <f t="shared" si="0"/>
        <v>-1.5136049906158564</v>
      </c>
      <c r="C36" s="9">
        <f t="shared" si="1"/>
        <v>-2.946695991047776</v>
      </c>
      <c r="D36" s="22">
        <f t="shared" si="2"/>
        <v>-4.460300981663632</v>
      </c>
    </row>
    <row r="37" spans="1:4" ht="12.75">
      <c r="A37" s="9">
        <v>4.2</v>
      </c>
      <c r="B37" s="9">
        <f t="shared" si="0"/>
        <v>-1.7431515448271764</v>
      </c>
      <c r="C37" s="9">
        <f t="shared" si="1"/>
        <v>-2.999811512710684</v>
      </c>
      <c r="D37" s="22">
        <f t="shared" si="2"/>
        <v>-4.74296305753786</v>
      </c>
    </row>
    <row r="38" spans="1:4" ht="12.75">
      <c r="A38" s="9">
        <v>4.4</v>
      </c>
      <c r="B38" s="9">
        <f t="shared" si="0"/>
        <v>-1.903204147779032</v>
      </c>
      <c r="C38" s="9">
        <f t="shared" si="1"/>
        <v>-2.9333340158144607</v>
      </c>
      <c r="D38" s="22">
        <f t="shared" si="2"/>
        <v>-4.8365381635934925</v>
      </c>
    </row>
    <row r="39" spans="1:4" ht="12.75">
      <c r="A39" s="9">
        <v>4.6</v>
      </c>
      <c r="B39" s="9">
        <f t="shared" si="0"/>
        <v>-1.9873820072669288</v>
      </c>
      <c r="C39" s="9">
        <f t="shared" si="1"/>
        <v>-2.7499137483784875</v>
      </c>
      <c r="D39" s="22">
        <f t="shared" si="2"/>
        <v>-4.737295755645416</v>
      </c>
    </row>
    <row r="40" spans="1:4" ht="12.75">
      <c r="A40" s="9">
        <v>4.8</v>
      </c>
      <c r="B40" s="9">
        <f t="shared" si="0"/>
        <v>-1.9923292176716814</v>
      </c>
      <c r="C40" s="9">
        <f t="shared" si="1"/>
        <v>-2.456863097649309</v>
      </c>
      <c r="D40" s="22">
        <f t="shared" si="2"/>
        <v>-4.449192315320991</v>
      </c>
    </row>
    <row r="41" spans="1:4" ht="12.75">
      <c r="A41" s="9">
        <v>5</v>
      </c>
      <c r="B41" s="9">
        <f t="shared" si="0"/>
        <v>-1.917848549326277</v>
      </c>
      <c r="C41" s="9">
        <f t="shared" si="1"/>
        <v>-2.0658650682966933</v>
      </c>
      <c r="D41" s="22">
        <f t="shared" si="2"/>
        <v>-3.9837136176229704</v>
      </c>
    </row>
    <row r="42" spans="1:4" ht="12.75">
      <c r="A42" s="9">
        <v>5.2</v>
      </c>
      <c r="B42" s="9">
        <f t="shared" si="0"/>
        <v>-1.7669093114403063</v>
      </c>
      <c r="C42" s="9">
        <f t="shared" si="1"/>
        <v>-1.5925075178852974</v>
      </c>
      <c r="D42" s="22">
        <f t="shared" si="2"/>
        <v>-3.3594168293256037</v>
      </c>
    </row>
    <row r="43" spans="1:4" ht="12.75">
      <c r="A43" s="9">
        <v>5.4</v>
      </c>
      <c r="B43" s="9">
        <f t="shared" si="0"/>
        <v>-1.5455289751119743</v>
      </c>
      <c r="C43" s="9">
        <f t="shared" si="1"/>
        <v>-1.055661718183893</v>
      </c>
      <c r="D43" s="22">
        <f t="shared" si="2"/>
        <v>-2.6011906932958673</v>
      </c>
    </row>
    <row r="44" spans="1:4" ht="12.75">
      <c r="A44" s="9">
        <v>5.6</v>
      </c>
      <c r="B44" s="9">
        <f t="shared" si="0"/>
        <v>-1.2625332757446432</v>
      </c>
      <c r="C44" s="9">
        <f t="shared" si="1"/>
        <v>-0.47673001711169183</v>
      </c>
      <c r="D44" s="22">
        <f t="shared" si="2"/>
        <v>-1.739263292856335</v>
      </c>
    </row>
    <row r="45" spans="1:4" ht="12.75">
      <c r="A45" s="9">
        <v>5.8</v>
      </c>
      <c r="B45" s="9">
        <f t="shared" si="0"/>
        <v>-0.9292043588275147</v>
      </c>
      <c r="C45" s="9">
        <f t="shared" si="1"/>
        <v>0.12120740533419092</v>
      </c>
      <c r="D45" s="22">
        <f t="shared" si="2"/>
        <v>-0.8079969534933238</v>
      </c>
    </row>
    <row r="46" spans="1:4" ht="12.75">
      <c r="A46" s="9">
        <v>6</v>
      </c>
      <c r="B46" s="9">
        <f t="shared" si="0"/>
        <v>-0.5588309963978517</v>
      </c>
      <c r="C46" s="9">
        <f t="shared" si="1"/>
        <v>0.7143126710214852</v>
      </c>
      <c r="D46" s="22">
        <f t="shared" si="2"/>
        <v>0.1554816746236335</v>
      </c>
    </row>
    <row r="47" spans="1:4" ht="12.75">
      <c r="A47" s="9">
        <v>6.2</v>
      </c>
      <c r="B47" s="9">
        <f t="shared" si="0"/>
        <v>-0.1661788056349928</v>
      </c>
      <c r="C47" s="9">
        <f t="shared" si="1"/>
        <v>1.2789405446591364</v>
      </c>
      <c r="D47" s="22">
        <f t="shared" si="2"/>
        <v>1.1127617390241435</v>
      </c>
    </row>
    <row r="48" spans="1:4" ht="12.75">
      <c r="A48" s="9">
        <v>6.4</v>
      </c>
      <c r="B48" s="9">
        <f aca="true" t="shared" si="3" ref="B48:B79">$B$2*SIN(omega*A48+$B$4)</f>
        <v>0.23309840970098727</v>
      </c>
      <c r="C48" s="9">
        <f aca="true" t="shared" si="4" ref="C48:C79">$C$2*SIN(omega*A48+$C$4)</f>
        <v>1.7925810947115017</v>
      </c>
      <c r="D48" s="22">
        <f t="shared" si="2"/>
        <v>2.025679504412489</v>
      </c>
    </row>
    <row r="49" spans="1:4" ht="12.75">
      <c r="A49" s="9">
        <v>6.6</v>
      </c>
      <c r="B49" s="9">
        <f t="shared" si="3"/>
        <v>0.6230827270267557</v>
      </c>
      <c r="C49" s="9">
        <f t="shared" si="4"/>
        <v>2.234757093334478</v>
      </c>
      <c r="D49" s="22">
        <f t="shared" si="2"/>
        <v>2.857839820361234</v>
      </c>
    </row>
    <row r="50" spans="1:4" ht="12.75">
      <c r="A50" s="9">
        <v>6.8</v>
      </c>
      <c r="B50" s="9">
        <f t="shared" si="3"/>
        <v>0.9882267022772163</v>
      </c>
      <c r="C50" s="9">
        <f t="shared" si="4"/>
        <v>2.587840378830024</v>
      </c>
      <c r="D50" s="22">
        <f t="shared" si="2"/>
        <v>3.5760670811072406</v>
      </c>
    </row>
    <row r="51" spans="1:4" ht="12.75">
      <c r="A51" s="9">
        <v>7</v>
      </c>
      <c r="B51" s="9">
        <f t="shared" si="3"/>
        <v>1.3139731974375781</v>
      </c>
      <c r="C51" s="9">
        <f t="shared" si="4"/>
        <v>2.83775463482417</v>
      </c>
      <c r="D51" s="22">
        <f t="shared" si="2"/>
        <v>4.151727832261749</v>
      </c>
    </row>
    <row r="52" spans="1:4" ht="12.75">
      <c r="A52" s="9">
        <v>7.2</v>
      </c>
      <c r="B52" s="9">
        <f t="shared" si="3"/>
        <v>1.5873357276983062</v>
      </c>
      <c r="C52" s="9">
        <f t="shared" si="4"/>
        <v>2.9745365685804694</v>
      </c>
      <c r="D52" s="22">
        <f t="shared" si="2"/>
        <v>4.561872296278776</v>
      </c>
    </row>
    <row r="53" spans="1:4" ht="12.75">
      <c r="A53" s="9">
        <v>7.4</v>
      </c>
      <c r="B53" s="9">
        <f t="shared" si="3"/>
        <v>1.7974161916232538</v>
      </c>
      <c r="C53" s="9">
        <f t="shared" si="4"/>
        <v>2.99273311604041</v>
      </c>
      <c r="D53" s="22">
        <f t="shared" si="2"/>
        <v>4.790149307663664</v>
      </c>
    </row>
    <row r="54" spans="1:4" ht="12.75">
      <c r="A54" s="9">
        <v>7.6</v>
      </c>
      <c r="B54" s="9">
        <f t="shared" si="3"/>
        <v>1.9358393440629726</v>
      </c>
      <c r="C54" s="9">
        <f t="shared" si="4"/>
        <v>2.891618838279292</v>
      </c>
      <c r="D54" s="22">
        <f t="shared" si="2"/>
        <v>4.827458182342265</v>
      </c>
    </row>
    <row r="55" spans="1:4" ht="12.75">
      <c r="A55" s="9">
        <v>7.8</v>
      </c>
      <c r="B55" s="9">
        <f t="shared" si="3"/>
        <v>1.99708669074921</v>
      </c>
      <c r="C55" s="9">
        <f t="shared" si="4"/>
        <v>2.6752248424668936</v>
      </c>
      <c r="D55" s="22">
        <f t="shared" si="2"/>
        <v>4.672311533216104</v>
      </c>
    </row>
    <row r="56" spans="1:4" ht="12.75">
      <c r="A56" s="9">
        <v>8</v>
      </c>
      <c r="B56" s="9">
        <f t="shared" si="3"/>
        <v>1.9787164932467636</v>
      </c>
      <c r="C56" s="9">
        <f t="shared" si="4"/>
        <v>2.352178074345516</v>
      </c>
      <c r="D56" s="22">
        <f t="shared" si="2"/>
        <v>4.33089456759228</v>
      </c>
    </row>
    <row r="57" spans="1:4" ht="12.75">
      <c r="A57" s="9">
        <v>8.2</v>
      </c>
      <c r="B57" s="9">
        <f t="shared" si="3"/>
        <v>1.8814611133595462</v>
      </c>
      <c r="C57" s="9">
        <f t="shared" si="4"/>
        <v>1.9353573891271305</v>
      </c>
      <c r="D57" s="22">
        <f t="shared" si="2"/>
        <v>3.8168185024866768</v>
      </c>
    </row>
    <row r="58" spans="1:4" ht="12.75">
      <c r="A58" s="9">
        <v>8.4</v>
      </c>
      <c r="B58" s="9">
        <f t="shared" si="3"/>
        <v>1.7091978161765609</v>
      </c>
      <c r="C58" s="9">
        <f t="shared" si="4"/>
        <v>1.4413801121776537</v>
      </c>
      <c r="D58" s="22">
        <f t="shared" si="2"/>
        <v>3.1505779283542146</v>
      </c>
    </row>
    <row r="59" spans="1:4" ht="12.75">
      <c r="A59" s="9">
        <v>8.6</v>
      </c>
      <c r="B59" s="9">
        <f t="shared" si="3"/>
        <v>1.4687941957482267</v>
      </c>
      <c r="C59" s="9">
        <f t="shared" si="4"/>
        <v>0.8899395586936298</v>
      </c>
      <c r="D59" s="22">
        <f t="shared" si="2"/>
        <v>2.3587337544418565</v>
      </c>
    </row>
    <row r="60" spans="1:4" ht="12.75">
      <c r="A60" s="9">
        <v>8.8</v>
      </c>
      <c r="B60" s="9">
        <f t="shared" si="3"/>
        <v>1.1698343857835234</v>
      </c>
      <c r="C60" s="9">
        <f t="shared" si="4"/>
        <v>0.30301992337116274</v>
      </c>
      <c r="D60" s="22">
        <f t="shared" si="2"/>
        <v>1.4728543091546862</v>
      </c>
    </row>
    <row r="61" spans="1:4" ht="12.75">
      <c r="A61" s="9">
        <v>9</v>
      </c>
      <c r="B61" s="9">
        <f t="shared" si="3"/>
        <v>0.8242369704835132</v>
      </c>
      <c r="C61" s="9">
        <f t="shared" si="4"/>
        <v>-0.2959801600614433</v>
      </c>
      <c r="D61" s="22">
        <f t="shared" si="2"/>
        <v>0.52825681042207</v>
      </c>
    </row>
    <row r="62" spans="1:4" ht="12.75">
      <c r="A62" s="9">
        <v>9.2</v>
      </c>
      <c r="B62" s="9">
        <f t="shared" si="3"/>
        <v>0.4457798282004953</v>
      </c>
      <c r="C62" s="9">
        <f t="shared" si="4"/>
        <v>-0.8831804485318062</v>
      </c>
      <c r="D62" s="22">
        <f t="shared" si="2"/>
        <v>-0.43740062033131094</v>
      </c>
    </row>
    <row r="63" spans="1:4" ht="12.75">
      <c r="A63" s="9">
        <v>9.4</v>
      </c>
      <c r="B63" s="9">
        <f t="shared" si="3"/>
        <v>0.04955085090671553</v>
      </c>
      <c r="C63" s="9">
        <f t="shared" si="4"/>
        <v>-1.4351711195562817</v>
      </c>
      <c r="D63" s="22">
        <f t="shared" si="2"/>
        <v>-1.3856202686495662</v>
      </c>
    </row>
    <row r="64" spans="1:4" ht="12.75">
      <c r="A64" s="9">
        <v>9.6</v>
      </c>
      <c r="B64" s="9">
        <f t="shared" si="3"/>
        <v>-0.3486535624459593</v>
      </c>
      <c r="C64" s="9">
        <f t="shared" si="4"/>
        <v>-1.9299460469884062</v>
      </c>
      <c r="D64" s="22">
        <f t="shared" si="2"/>
        <v>-2.2785996094343655</v>
      </c>
    </row>
    <row r="65" spans="1:4" ht="12.75">
      <c r="A65" s="9">
        <v>9.8</v>
      </c>
      <c r="B65" s="9">
        <f t="shared" si="3"/>
        <v>-0.7329582585038568</v>
      </c>
      <c r="C65" s="9">
        <f t="shared" si="4"/>
        <v>-2.3477801158240412</v>
      </c>
      <c r="D65" s="22">
        <f t="shared" si="2"/>
        <v>-3.0807383743278978</v>
      </c>
    </row>
    <row r="66" spans="1:4" ht="12.75">
      <c r="A66" s="9">
        <v>10</v>
      </c>
      <c r="B66" s="9">
        <f t="shared" si="3"/>
        <v>-1.0880422217787395</v>
      </c>
      <c r="C66" s="9">
        <f t="shared" si="4"/>
        <v>-2.672015600290354</v>
      </c>
      <c r="D66" s="22">
        <f t="shared" si="2"/>
        <v>-3.7600578220690934</v>
      </c>
    </row>
    <row r="67" spans="1:4" ht="12.75">
      <c r="A67" s="9">
        <v>10.2</v>
      </c>
      <c r="B67" s="9">
        <f t="shared" si="3"/>
        <v>-1.3997493751870846</v>
      </c>
      <c r="C67" s="9">
        <f t="shared" si="4"/>
        <v>-2.889726254805916</v>
      </c>
      <c r="D67" s="22">
        <f t="shared" si="2"/>
        <v>-4.289475629993</v>
      </c>
    </row>
    <row r="68" spans="1:4" ht="12.75">
      <c r="A68" s="9">
        <v>10.4</v>
      </c>
      <c r="B68" s="9">
        <f t="shared" si="3"/>
        <v>-1.6556529381713074</v>
      </c>
      <c r="C68" s="9">
        <f t="shared" si="4"/>
        <v>-2.992232642600891</v>
      </c>
      <c r="D68" s="22">
        <f t="shared" si="2"/>
        <v>-4.647885580772199</v>
      </c>
    </row>
    <row r="69" spans="1:4" ht="12.75">
      <c r="A69" s="9">
        <v>10.6</v>
      </c>
      <c r="B69" s="9">
        <f t="shared" si="3"/>
        <v>-1.8455508432256131</v>
      </c>
      <c r="C69" s="9">
        <f t="shared" si="4"/>
        <v>-2.9754481574715044</v>
      </c>
      <c r="D69" s="22">
        <f t="shared" si="2"/>
        <v>-4.8209990006971175</v>
      </c>
    </row>
    <row r="70" spans="1:4" ht="12.75">
      <c r="A70" s="9">
        <v>10.8</v>
      </c>
      <c r="B70" s="9">
        <f t="shared" si="3"/>
        <v>-1.961872460132983</v>
      </c>
      <c r="C70" s="9">
        <f t="shared" si="4"/>
        <v>-2.840041943873358</v>
      </c>
      <c r="D70" s="22">
        <f t="shared" si="2"/>
        <v>-4.801914404006341</v>
      </c>
    </row>
    <row r="71" spans="1:4" ht="12.75">
      <c r="A71" s="9">
        <v>11</v>
      </c>
      <c r="B71" s="9">
        <f t="shared" si="3"/>
        <v>-1.999980413101407</v>
      </c>
      <c r="C71" s="9">
        <f t="shared" si="4"/>
        <v>-2.5914122202435963</v>
      </c>
      <c r="D71" s="22">
        <f t="shared" si="2"/>
        <v>-4.591392633345003</v>
      </c>
    </row>
    <row r="72" spans="1:4" ht="12.75">
      <c r="A72" s="9">
        <v>11.2</v>
      </c>
      <c r="B72" s="9">
        <f t="shared" si="3"/>
        <v>-1.9583554583026348</v>
      </c>
      <c r="C72" s="9">
        <f t="shared" si="4"/>
        <v>-2.2394710690668735</v>
      </c>
      <c r="D72" s="22">
        <f t="shared" si="2"/>
        <v>-4.197826527369508</v>
      </c>
    </row>
    <row r="73" spans="1:4" ht="12.75">
      <c r="A73" s="9">
        <v>11.4</v>
      </c>
      <c r="B73" s="9">
        <f t="shared" si="3"/>
        <v>-1.8386570513293514</v>
      </c>
      <c r="C73" s="9">
        <f t="shared" si="4"/>
        <v>-1.7982492734260753</v>
      </c>
      <c r="D73" s="22">
        <f t="shared" si="2"/>
        <v>-3.6369063247554267</v>
      </c>
    </row>
    <row r="74" spans="1:4" ht="12.75">
      <c r="A74" s="9">
        <v>11.6</v>
      </c>
      <c r="B74" s="9">
        <f t="shared" si="3"/>
        <v>-1.6456571899374177</v>
      </c>
      <c r="C74" s="9">
        <f t="shared" si="4"/>
        <v>-1.2853369539575163</v>
      </c>
      <c r="D74" s="22">
        <f t="shared" si="2"/>
        <v>-2.9309941438949343</v>
      </c>
    </row>
    <row r="75" spans="1:4" ht="12.75">
      <c r="A75" s="9">
        <v>11.8</v>
      </c>
      <c r="B75" s="9">
        <f t="shared" si="3"/>
        <v>-1.3870501695542448</v>
      </c>
      <c r="C75" s="9">
        <f t="shared" si="4"/>
        <v>-0.721182306249977</v>
      </c>
      <c r="D75" s="22">
        <f t="shared" si="2"/>
        <v>-2.108232475804222</v>
      </c>
    </row>
    <row r="76" spans="1:4" ht="12.75">
      <c r="A76" s="9">
        <v>12</v>
      </c>
      <c r="B76" s="9">
        <f t="shared" si="3"/>
        <v>-1.0731458360008699</v>
      </c>
      <c r="C76" s="9">
        <f t="shared" si="4"/>
        <v>-0.12827639581462724</v>
      </c>
      <c r="D76" s="22">
        <f t="shared" si="2"/>
        <v>-1.201422231815497</v>
      </c>
    </row>
    <row r="77" spans="1:4" ht="12.75">
      <c r="A77" s="9">
        <v>12.2</v>
      </c>
      <c r="B77" s="9">
        <f t="shared" si="3"/>
        <v>-0.7164585644736574</v>
      </c>
      <c r="C77" s="9">
        <f t="shared" si="4"/>
        <v>0.4697434897222765</v>
      </c>
      <c r="D77" s="22">
        <f t="shared" si="2"/>
        <v>-0.24671507475138094</v>
      </c>
    </row>
    <row r="78" spans="1:4" ht="12.75">
      <c r="A78" s="9">
        <v>12.4</v>
      </c>
      <c r="B78" s="9">
        <f t="shared" si="3"/>
        <v>-0.3312083508966188</v>
      </c>
      <c r="C78" s="9">
        <f t="shared" si="4"/>
        <v>1.04903618468526</v>
      </c>
      <c r="D78" s="22">
        <f t="shared" si="2"/>
        <v>0.7178278337886412</v>
      </c>
    </row>
    <row r="79" spans="1:4" ht="12.75">
      <c r="A79" s="9">
        <v>12.6</v>
      </c>
      <c r="B79" s="9">
        <f t="shared" si="3"/>
        <v>0.06724609444227339</v>
      </c>
      <c r="C79" s="9">
        <f t="shared" si="4"/>
        <v>1.5865071173899503</v>
      </c>
      <c r="D79" s="22">
        <f t="shared" si="2"/>
        <v>1.6537532118322238</v>
      </c>
    </row>
    <row r="80" spans="1:4" ht="12.75">
      <c r="A80" s="9">
        <v>12.8</v>
      </c>
      <c r="B80" s="9">
        <f aca="true" t="shared" si="5" ref="B80:B86">$B$2*SIN(omega*A80+$B$4)</f>
        <v>0.4630196502030779</v>
      </c>
      <c r="C80" s="9">
        <f aca="true" t="shared" si="6" ref="C80:C86">$C$2*SIN(omega*A80+$C$4)</f>
        <v>2.0607290178370268</v>
      </c>
      <c r="D80" s="22">
        <f t="shared" si="2"/>
        <v>2.5237486680401044</v>
      </c>
    </row>
    <row r="81" spans="1:4" ht="12.75">
      <c r="A81" s="9">
        <v>13</v>
      </c>
      <c r="B81" s="9">
        <f t="shared" si="5"/>
        <v>0.8403340736532818</v>
      </c>
      <c r="C81" s="9">
        <f t="shared" si="6"/>
        <v>2.452796155349402</v>
      </c>
      <c r="D81" s="22">
        <f aca="true" t="shared" si="7" ref="D81:D86">B81+C81</f>
        <v>3.293130229002684</v>
      </c>
    </row>
    <row r="82" spans="1:4" ht="12.75">
      <c r="A82" s="9">
        <v>13.2</v>
      </c>
      <c r="B82" s="9">
        <f t="shared" si="5"/>
        <v>1.184147029414446</v>
      </c>
      <c r="C82" s="9">
        <f t="shared" si="6"/>
        <v>2.747078050393859</v>
      </c>
      <c r="D82" s="22">
        <f t="shared" si="7"/>
        <v>3.9312250798083053</v>
      </c>
    </row>
    <row r="83" spans="1:4" ht="12.75">
      <c r="A83" s="9">
        <v>13.4</v>
      </c>
      <c r="B83" s="9">
        <f t="shared" si="5"/>
        <v>1.4807517799048973</v>
      </c>
      <c r="C83" s="9">
        <f t="shared" si="6"/>
        <v>2.931842612475199</v>
      </c>
      <c r="D83" s="22">
        <f t="shared" si="7"/>
        <v>4.412594392380097</v>
      </c>
    </row>
    <row r="84" spans="1:4" ht="12.75">
      <c r="A84" s="9">
        <v>13.6</v>
      </c>
      <c r="B84" s="9">
        <f t="shared" si="5"/>
        <v>1.7183236297129916</v>
      </c>
      <c r="C84" s="9">
        <f t="shared" si="6"/>
        <v>2.9997238615615274</v>
      </c>
      <c r="D84" s="22">
        <f t="shared" si="7"/>
        <v>4.718047491274519</v>
      </c>
    </row>
    <row r="85" spans="1:4" ht="12.75">
      <c r="A85" s="9">
        <v>13.8</v>
      </c>
      <c r="B85" s="9">
        <f t="shared" si="5"/>
        <v>1.8873913388882095</v>
      </c>
      <c r="C85" s="9">
        <f t="shared" si="6"/>
        <v>2.948015586463442</v>
      </c>
      <c r="D85" s="22">
        <f t="shared" si="7"/>
        <v>4.835406925351652</v>
      </c>
    </row>
    <row r="86" spans="1:4" ht="12.75">
      <c r="A86" s="9">
        <v>14</v>
      </c>
      <c r="B86" s="9">
        <f t="shared" si="5"/>
        <v>1.9812147113897407</v>
      </c>
      <c r="C86" s="9">
        <f t="shared" si="6"/>
        <v>2.7787792329342063</v>
      </c>
      <c r="D86" s="22">
        <f t="shared" si="7"/>
        <v>4.759993944323947</v>
      </c>
    </row>
  </sheetData>
  <sheetProtection/>
  <mergeCells count="3">
    <mergeCell ref="A5:B5"/>
    <mergeCell ref="C5:D5"/>
    <mergeCell ref="E5:F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I49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7.57421875" style="0" customWidth="1"/>
    <col min="2" max="2" width="9.421875" style="0" customWidth="1"/>
    <col min="3" max="3" width="8.00390625" style="0" customWidth="1"/>
    <col min="4" max="4" width="9.00390625" style="0" customWidth="1"/>
    <col min="5" max="5" width="7.8515625" style="0" customWidth="1"/>
    <col min="6" max="6" width="8.28125" style="0" customWidth="1"/>
  </cols>
  <sheetData>
    <row r="2" spans="1:3" ht="15" customHeight="1">
      <c r="A2" s="1" t="s">
        <v>0</v>
      </c>
      <c r="B2" s="2">
        <v>1</v>
      </c>
      <c r="C2" s="4"/>
    </row>
    <row r="3" spans="1:4" ht="15" customHeight="1">
      <c r="A3" s="1" t="s">
        <v>8</v>
      </c>
      <c r="B3" s="2">
        <v>50</v>
      </c>
      <c r="C3" s="4" t="s">
        <v>2</v>
      </c>
      <c r="D3" s="6">
        <f>2*PI()*$B$3</f>
        <v>314.1592653589793</v>
      </c>
    </row>
    <row r="4" spans="1:4" ht="15" customHeight="1">
      <c r="A4" s="1" t="s">
        <v>7</v>
      </c>
      <c r="B4" s="2">
        <v>18</v>
      </c>
      <c r="C4" s="4" t="s">
        <v>1</v>
      </c>
      <c r="D4" s="6">
        <f>$B$4</f>
        <v>18</v>
      </c>
    </row>
    <row r="5" spans="1:4" ht="15" customHeight="1">
      <c r="A5" s="1" t="s">
        <v>5</v>
      </c>
      <c r="B5" s="3">
        <v>49</v>
      </c>
      <c r="C5" s="4" t="s">
        <v>3</v>
      </c>
      <c r="D5" s="6">
        <f>0.001*$D$3*B5</f>
        <v>15.393804002589986</v>
      </c>
    </row>
    <row r="6" spans="1:4" ht="15" customHeight="1">
      <c r="A6" s="1" t="s">
        <v>6</v>
      </c>
      <c r="B6" s="3">
        <v>382</v>
      </c>
      <c r="C6" s="4" t="s">
        <v>4</v>
      </c>
      <c r="D6" s="6">
        <f>1/($D$3*B6*0.000001)</f>
        <v>8.332719533607087</v>
      </c>
    </row>
    <row r="8" spans="1:9" ht="12.7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H8" s="7" t="s">
        <v>15</v>
      </c>
      <c r="I8" s="7" t="s">
        <v>16</v>
      </c>
    </row>
    <row r="9" spans="1:9" ht="12.75">
      <c r="A9" s="7">
        <v>0</v>
      </c>
      <c r="B9" s="8">
        <f aca="true" t="shared" si="0" ref="B9:B49">Imax*SIN(w*A9/1000)</f>
        <v>0</v>
      </c>
      <c r="C9" s="8">
        <f aca="true" t="shared" si="1" ref="C9:C49">R*Imax*SIN(w*A9/1000)</f>
        <v>0</v>
      </c>
      <c r="D9" s="8">
        <f aca="true" t="shared" si="2" ref="D9:D49">XL*Imax*COS(w*A9/1000)</f>
        <v>15.393804002589986</v>
      </c>
      <c r="E9" s="8">
        <f aca="true" t="shared" si="3" ref="E9:E49">-XC*Imax*COS(w*A9/1000)</f>
        <v>-8.332719533607087</v>
      </c>
      <c r="F9" s="8">
        <f>C9+D9+E9</f>
        <v>7.0610844689829</v>
      </c>
      <c r="H9" s="8">
        <v>0</v>
      </c>
      <c r="I9" s="8">
        <v>0</v>
      </c>
    </row>
    <row r="10" spans="1:9" ht="12.75">
      <c r="A10" s="7">
        <v>1</v>
      </c>
      <c r="B10" s="8">
        <f t="shared" si="0"/>
        <v>0.3090169943749474</v>
      </c>
      <c r="C10" s="8">
        <f t="shared" si="1"/>
        <v>5.562305898749053</v>
      </c>
      <c r="D10" s="8">
        <f t="shared" si="2"/>
        <v>14.640377607233622</v>
      </c>
      <c r="E10" s="8">
        <f t="shared" si="3"/>
        <v>-7.924887210896932</v>
      </c>
      <c r="F10" s="8">
        <f aca="true" t="shared" si="4" ref="F10:F49">C10+D10+E10</f>
        <v>12.277796295085745</v>
      </c>
      <c r="H10" s="8">
        <f>20*Imax</f>
        <v>20</v>
      </c>
      <c r="I10" s="8">
        <v>0</v>
      </c>
    </row>
    <row r="11" spans="1:9" ht="12.75">
      <c r="A11" s="7">
        <v>2</v>
      </c>
      <c r="B11" s="8">
        <f t="shared" si="0"/>
        <v>0.5877852522924731</v>
      </c>
      <c r="C11" s="8">
        <f t="shared" si="1"/>
        <v>10.580134541264517</v>
      </c>
      <c r="D11" s="8">
        <f t="shared" si="2"/>
        <v>12.453849046172387</v>
      </c>
      <c r="E11" s="8">
        <f t="shared" si="3"/>
        <v>-6.741311712048219</v>
      </c>
      <c r="F11" s="8">
        <f t="shared" si="4"/>
        <v>16.292671875388685</v>
      </c>
      <c r="H11" s="8"/>
      <c r="I11" s="8"/>
    </row>
    <row r="12" spans="1:9" ht="12.75">
      <c r="A12" s="7">
        <v>3</v>
      </c>
      <c r="B12" s="8">
        <f t="shared" si="0"/>
        <v>0.8090169943749475</v>
      </c>
      <c r="C12" s="8">
        <f t="shared" si="1"/>
        <v>14.562305898749054</v>
      </c>
      <c r="D12" s="8">
        <f t="shared" si="2"/>
        <v>9.048250969403238</v>
      </c>
      <c r="E12" s="8">
        <f t="shared" si="3"/>
        <v>-4.897849653343661</v>
      </c>
      <c r="F12" s="8">
        <f t="shared" si="4"/>
        <v>18.71270721480863</v>
      </c>
      <c r="H12" s="8">
        <v>0</v>
      </c>
      <c r="I12" s="8">
        <v>0.5</v>
      </c>
    </row>
    <row r="13" spans="1:9" ht="12.75">
      <c r="A13" s="7">
        <v>4</v>
      </c>
      <c r="B13" s="8">
        <f t="shared" si="0"/>
        <v>0.9510565162951535</v>
      </c>
      <c r="C13" s="8">
        <f t="shared" si="1"/>
        <v>17.119017293312762</v>
      </c>
      <c r="D13" s="8">
        <f t="shared" si="2"/>
        <v>4.756947044877394</v>
      </c>
      <c r="E13" s="8">
        <f t="shared" si="3"/>
        <v>-2.574951945244676</v>
      </c>
      <c r="F13" s="8">
        <f t="shared" si="4"/>
        <v>19.30101239294548</v>
      </c>
      <c r="H13" s="8">
        <f>Imax*R</f>
        <v>18</v>
      </c>
      <c r="I13" s="8">
        <v>0.5</v>
      </c>
    </row>
    <row r="14" spans="1:9" ht="12.75">
      <c r="A14" s="7">
        <v>5</v>
      </c>
      <c r="B14" s="8">
        <f t="shared" si="0"/>
        <v>1</v>
      </c>
      <c r="C14" s="8">
        <f t="shared" si="1"/>
        <v>18</v>
      </c>
      <c r="D14" s="8">
        <f t="shared" si="2"/>
        <v>-2.4751263686014967E-15</v>
      </c>
      <c r="E14" s="8">
        <f t="shared" si="3"/>
        <v>1.3397944937015967E-15</v>
      </c>
      <c r="F14" s="8">
        <f t="shared" si="4"/>
        <v>17.999999999999996</v>
      </c>
      <c r="H14" s="8"/>
      <c r="I14" s="8"/>
    </row>
    <row r="15" spans="1:9" ht="12.75">
      <c r="A15" s="7">
        <v>6</v>
      </c>
      <c r="B15" s="8">
        <f t="shared" si="0"/>
        <v>0.9510565162951536</v>
      </c>
      <c r="C15" s="8">
        <f t="shared" si="1"/>
        <v>17.119017293312766</v>
      </c>
      <c r="D15" s="8">
        <f t="shared" si="2"/>
        <v>-4.756947044877392</v>
      </c>
      <c r="E15" s="8">
        <f t="shared" si="3"/>
        <v>2.574951945244675</v>
      </c>
      <c r="F15" s="8">
        <f t="shared" si="4"/>
        <v>14.937022193680047</v>
      </c>
      <c r="H15" s="8">
        <f>$H$13</f>
        <v>18</v>
      </c>
      <c r="I15" s="8">
        <v>0</v>
      </c>
    </row>
    <row r="16" spans="1:9" ht="12.75">
      <c r="A16" s="7">
        <v>7</v>
      </c>
      <c r="B16" s="8">
        <f t="shared" si="0"/>
        <v>0.8090169943749472</v>
      </c>
      <c r="C16" s="8">
        <f t="shared" si="1"/>
        <v>14.56230589874905</v>
      </c>
      <c r="D16" s="8">
        <f t="shared" si="2"/>
        <v>-9.048250969403243</v>
      </c>
      <c r="E16" s="8">
        <f t="shared" si="3"/>
        <v>4.8978496533436635</v>
      </c>
      <c r="F16" s="8">
        <f t="shared" si="4"/>
        <v>10.41190458268947</v>
      </c>
      <c r="H16" s="8">
        <f>H15</f>
        <v>18</v>
      </c>
      <c r="I16" s="8">
        <f>Imax*XL</f>
        <v>15.393804002589986</v>
      </c>
    </row>
    <row r="17" spans="1:9" ht="12.75">
      <c r="A17" s="7">
        <v>8</v>
      </c>
      <c r="B17" s="8">
        <f t="shared" si="0"/>
        <v>0.5877852522924732</v>
      </c>
      <c r="C17" s="8">
        <f t="shared" si="1"/>
        <v>10.580134541264519</v>
      </c>
      <c r="D17" s="8">
        <f t="shared" si="2"/>
        <v>-12.453849046172385</v>
      </c>
      <c r="E17" s="8">
        <f t="shared" si="3"/>
        <v>6.741311712048218</v>
      </c>
      <c r="F17" s="8">
        <f t="shared" si="4"/>
        <v>4.867597207140352</v>
      </c>
      <c r="H17" s="8"/>
      <c r="I17" s="8"/>
    </row>
    <row r="18" spans="1:9" ht="12.75">
      <c r="A18" s="7">
        <v>9</v>
      </c>
      <c r="B18" s="8">
        <f t="shared" si="0"/>
        <v>0.3090169943749475</v>
      </c>
      <c r="C18" s="8">
        <f t="shared" si="1"/>
        <v>5.562305898749055</v>
      </c>
      <c r="D18" s="8">
        <f t="shared" si="2"/>
        <v>-14.640377607233622</v>
      </c>
      <c r="E18" s="8">
        <f t="shared" si="3"/>
        <v>7.924887210896932</v>
      </c>
      <c r="F18" s="8">
        <f t="shared" si="4"/>
        <v>-1.1531844975876364</v>
      </c>
      <c r="H18" s="8">
        <f>$H$16+0.4</f>
        <v>18.4</v>
      </c>
      <c r="I18" s="8">
        <f>$I$16</f>
        <v>15.393804002589986</v>
      </c>
    </row>
    <row r="19" spans="1:9" ht="12.75">
      <c r="A19" s="7">
        <v>10</v>
      </c>
      <c r="B19" s="8">
        <f t="shared" si="0"/>
        <v>-3.215743643592006E-16</v>
      </c>
      <c r="C19" s="8">
        <f t="shared" si="1"/>
        <v>-5.788338558465611E-15</v>
      </c>
      <c r="D19" s="8">
        <f t="shared" si="2"/>
        <v>-15.393804002589986</v>
      </c>
      <c r="E19" s="8">
        <f t="shared" si="3"/>
        <v>8.332719533607087</v>
      </c>
      <c r="F19" s="8">
        <f t="shared" si="4"/>
        <v>-7.061084468982905</v>
      </c>
      <c r="H19" s="8">
        <f>$H$18</f>
        <v>18.4</v>
      </c>
      <c r="I19" s="8">
        <f>$I$18-Imax*XC</f>
        <v>7.0610844689829</v>
      </c>
    </row>
    <row r="20" spans="1:9" ht="12.75">
      <c r="A20" s="7">
        <v>11</v>
      </c>
      <c r="B20" s="8">
        <f t="shared" si="0"/>
        <v>-0.3090169943749473</v>
      </c>
      <c r="C20" s="8">
        <f t="shared" si="1"/>
        <v>-5.5623058987490515</v>
      </c>
      <c r="D20" s="8">
        <f t="shared" si="2"/>
        <v>-14.640377607233624</v>
      </c>
      <c r="E20" s="8">
        <f t="shared" si="3"/>
        <v>7.924887210896933</v>
      </c>
      <c r="F20" s="8">
        <f t="shared" si="4"/>
        <v>-12.277796295085743</v>
      </c>
      <c r="H20" s="8"/>
      <c r="I20" s="8"/>
    </row>
    <row r="21" spans="1:9" ht="12.75">
      <c r="A21" s="7">
        <v>12</v>
      </c>
      <c r="B21" s="8">
        <f t="shared" si="0"/>
        <v>-0.587785252292473</v>
      </c>
      <c r="C21" s="8">
        <f t="shared" si="1"/>
        <v>-10.580134541264515</v>
      </c>
      <c r="D21" s="8">
        <f t="shared" si="2"/>
        <v>-12.453849046172389</v>
      </c>
      <c r="E21" s="8">
        <f t="shared" si="3"/>
        <v>6.74131171204822</v>
      </c>
      <c r="F21" s="8">
        <f t="shared" si="4"/>
        <v>-16.292671875388685</v>
      </c>
      <c r="H21" s="8">
        <v>0</v>
      </c>
      <c r="I21" s="8">
        <v>0</v>
      </c>
    </row>
    <row r="22" spans="1:9" ht="12.75">
      <c r="A22" s="7">
        <v>13</v>
      </c>
      <c r="B22" s="8">
        <f t="shared" si="0"/>
        <v>-0.8090169943749473</v>
      </c>
      <c r="C22" s="8">
        <f t="shared" si="1"/>
        <v>-14.562305898749052</v>
      </c>
      <c r="D22" s="8">
        <f t="shared" si="2"/>
        <v>-9.04825096940324</v>
      </c>
      <c r="E22" s="8">
        <f t="shared" si="3"/>
        <v>4.897849653343662</v>
      </c>
      <c r="F22" s="8">
        <f t="shared" si="4"/>
        <v>-18.71270721480863</v>
      </c>
      <c r="H22" s="8">
        <f>$H$19</f>
        <v>18.4</v>
      </c>
      <c r="I22" s="8">
        <f>$I$19</f>
        <v>7.0610844689829</v>
      </c>
    </row>
    <row r="23" spans="1:6" ht="12.75">
      <c r="A23" s="7">
        <v>14</v>
      </c>
      <c r="B23" s="8">
        <f t="shared" si="0"/>
        <v>-0.9510565162951538</v>
      </c>
      <c r="C23" s="8">
        <f t="shared" si="1"/>
        <v>-17.11901729331277</v>
      </c>
      <c r="D23" s="8">
        <f t="shared" si="2"/>
        <v>-4.756947044877382</v>
      </c>
      <c r="E23" s="8">
        <f t="shared" si="3"/>
        <v>2.5749519452446696</v>
      </c>
      <c r="F23" s="8">
        <f t="shared" si="4"/>
        <v>-19.30101239294548</v>
      </c>
    </row>
    <row r="24" spans="1:6" ht="12.75">
      <c r="A24" s="7">
        <v>15</v>
      </c>
      <c r="B24" s="8">
        <f t="shared" si="0"/>
        <v>-1</v>
      </c>
      <c r="C24" s="8">
        <f t="shared" si="1"/>
        <v>-18</v>
      </c>
      <c r="D24" s="8">
        <f t="shared" si="2"/>
        <v>-2.828954278340888E-15</v>
      </c>
      <c r="E24" s="8">
        <f t="shared" si="3"/>
        <v>1.5313227692678398E-15</v>
      </c>
      <c r="F24" s="8">
        <f t="shared" si="4"/>
        <v>-18.000000000000004</v>
      </c>
    </row>
    <row r="25" spans="1:6" ht="12.75">
      <c r="A25" s="7">
        <v>16</v>
      </c>
      <c r="B25" s="8">
        <f t="shared" si="0"/>
        <v>-0.9510565162951536</v>
      </c>
      <c r="C25" s="8">
        <f t="shared" si="1"/>
        <v>-17.119017293312766</v>
      </c>
      <c r="D25" s="8">
        <f t="shared" si="2"/>
        <v>4.75694704487739</v>
      </c>
      <c r="E25" s="8">
        <f t="shared" si="3"/>
        <v>-2.574951945244674</v>
      </c>
      <c r="F25" s="8">
        <f t="shared" si="4"/>
        <v>-14.93702219368005</v>
      </c>
    </row>
    <row r="26" spans="1:6" ht="12.75">
      <c r="A26" s="7">
        <v>17</v>
      </c>
      <c r="B26" s="8">
        <f t="shared" si="0"/>
        <v>-0.809016994374947</v>
      </c>
      <c r="C26" s="8">
        <f t="shared" si="1"/>
        <v>-14.562305898749045</v>
      </c>
      <c r="D26" s="8">
        <f t="shared" si="2"/>
        <v>9.048250969403247</v>
      </c>
      <c r="E26" s="8">
        <f t="shared" si="3"/>
        <v>-4.897849653343665</v>
      </c>
      <c r="F26" s="8">
        <f t="shared" si="4"/>
        <v>-10.411904582689463</v>
      </c>
    </row>
    <row r="27" spans="1:6" ht="12.75">
      <c r="A27" s="7">
        <v>18</v>
      </c>
      <c r="B27" s="8">
        <f t="shared" si="0"/>
        <v>-0.5877852522924734</v>
      </c>
      <c r="C27" s="8">
        <f t="shared" si="1"/>
        <v>-10.58013454126452</v>
      </c>
      <c r="D27" s="8">
        <f t="shared" si="2"/>
        <v>12.453849046172385</v>
      </c>
      <c r="E27" s="8">
        <f t="shared" si="3"/>
        <v>-6.741311712048218</v>
      </c>
      <c r="F27" s="8">
        <f t="shared" si="4"/>
        <v>-4.867597207140354</v>
      </c>
    </row>
    <row r="28" spans="1:6" ht="12.75">
      <c r="A28" s="7">
        <v>19</v>
      </c>
      <c r="B28" s="8">
        <f t="shared" si="0"/>
        <v>-0.3090169943749476</v>
      </c>
      <c r="C28" s="8">
        <f t="shared" si="1"/>
        <v>-5.562305898749057</v>
      </c>
      <c r="D28" s="8">
        <f t="shared" si="2"/>
        <v>14.640377607233622</v>
      </c>
      <c r="E28" s="8">
        <f t="shared" si="3"/>
        <v>-7.924887210896932</v>
      </c>
      <c r="F28" s="8">
        <f t="shared" si="4"/>
        <v>1.1531844975876329</v>
      </c>
    </row>
    <row r="29" spans="1:6" ht="12.75">
      <c r="A29" s="7">
        <v>20</v>
      </c>
      <c r="B29" s="8">
        <f t="shared" si="0"/>
        <v>6.431487287184012E-16</v>
      </c>
      <c r="C29" s="8">
        <f t="shared" si="1"/>
        <v>1.1576677116931222E-14</v>
      </c>
      <c r="D29" s="8">
        <f t="shared" si="2"/>
        <v>15.393804002589986</v>
      </c>
      <c r="E29" s="8">
        <f t="shared" si="3"/>
        <v>-8.332719533607087</v>
      </c>
      <c r="F29" s="8">
        <f t="shared" si="4"/>
        <v>7.061084468982912</v>
      </c>
    </row>
    <row r="30" spans="1:6" ht="12.75">
      <c r="A30" s="7">
        <v>21</v>
      </c>
      <c r="B30" s="8">
        <f t="shared" si="0"/>
        <v>0.3090169943749472</v>
      </c>
      <c r="C30" s="8">
        <f t="shared" si="1"/>
        <v>5.562305898749049</v>
      </c>
      <c r="D30" s="8">
        <f t="shared" si="2"/>
        <v>14.640377607233624</v>
      </c>
      <c r="E30" s="8">
        <f t="shared" si="3"/>
        <v>-7.924887210896933</v>
      </c>
      <c r="F30" s="8">
        <f t="shared" si="4"/>
        <v>12.27779629508574</v>
      </c>
    </row>
    <row r="31" spans="1:6" ht="12.75">
      <c r="A31" s="7">
        <v>22</v>
      </c>
      <c r="B31" s="8">
        <f t="shared" si="0"/>
        <v>0.5877852522924729</v>
      </c>
      <c r="C31" s="8">
        <f t="shared" si="1"/>
        <v>10.580134541264513</v>
      </c>
      <c r="D31" s="8">
        <f t="shared" si="2"/>
        <v>12.453849046172389</v>
      </c>
      <c r="E31" s="8">
        <f t="shared" si="3"/>
        <v>-6.74131171204822</v>
      </c>
      <c r="F31" s="8">
        <f t="shared" si="4"/>
        <v>16.29267187538868</v>
      </c>
    </row>
    <row r="32" spans="1:6" ht="12.75">
      <c r="A32" s="7">
        <v>23</v>
      </c>
      <c r="B32" s="8">
        <f t="shared" si="0"/>
        <v>0.8090169943749478</v>
      </c>
      <c r="C32" s="8">
        <f t="shared" si="1"/>
        <v>14.56230589874906</v>
      </c>
      <c r="D32" s="8">
        <f t="shared" si="2"/>
        <v>9.048250969403231</v>
      </c>
      <c r="E32" s="8">
        <f t="shared" si="3"/>
        <v>-4.897849653343656</v>
      </c>
      <c r="F32" s="8">
        <f t="shared" si="4"/>
        <v>18.712707214808635</v>
      </c>
    </row>
    <row r="33" spans="1:6" ht="12.75">
      <c r="A33" s="7">
        <v>24</v>
      </c>
      <c r="B33" s="8">
        <f t="shared" si="0"/>
        <v>0.9510565162951535</v>
      </c>
      <c r="C33" s="8">
        <f t="shared" si="1"/>
        <v>17.119017293312762</v>
      </c>
      <c r="D33" s="8">
        <f t="shared" si="2"/>
        <v>4.756947044877398</v>
      </c>
      <c r="E33" s="8">
        <f t="shared" si="3"/>
        <v>-2.574951945244678</v>
      </c>
      <c r="F33" s="8">
        <f t="shared" si="4"/>
        <v>19.30101239294548</v>
      </c>
    </row>
    <row r="34" spans="1:6" ht="12.75">
      <c r="A34" s="7">
        <v>25</v>
      </c>
      <c r="B34" s="8">
        <f t="shared" si="0"/>
        <v>1</v>
      </c>
      <c r="C34" s="8">
        <f t="shared" si="1"/>
        <v>18</v>
      </c>
      <c r="D34" s="8">
        <f t="shared" si="2"/>
        <v>4.714923797234813E-15</v>
      </c>
      <c r="E34" s="8">
        <f t="shared" si="3"/>
        <v>-2.5522046154463997E-15</v>
      </c>
      <c r="F34" s="8">
        <f t="shared" si="4"/>
        <v>18</v>
      </c>
    </row>
    <row r="35" spans="1:6" ht="12.75">
      <c r="A35" s="7">
        <v>26</v>
      </c>
      <c r="B35" s="8">
        <f t="shared" si="0"/>
        <v>0.9510565162951536</v>
      </c>
      <c r="C35" s="8">
        <f t="shared" si="1"/>
        <v>17.119017293312766</v>
      </c>
      <c r="D35" s="8">
        <f t="shared" si="2"/>
        <v>-4.756947044877388</v>
      </c>
      <c r="E35" s="8">
        <f t="shared" si="3"/>
        <v>2.574951945244673</v>
      </c>
      <c r="F35" s="8">
        <f t="shared" si="4"/>
        <v>14.93702219368005</v>
      </c>
    </row>
    <row r="36" spans="1:6" ht="12.75">
      <c r="A36" s="7">
        <v>27</v>
      </c>
      <c r="B36" s="8">
        <f t="shared" si="0"/>
        <v>0.8090169943749477</v>
      </c>
      <c r="C36" s="8">
        <f t="shared" si="1"/>
        <v>14.562305898749058</v>
      </c>
      <c r="D36" s="8">
        <f t="shared" si="2"/>
        <v>-9.048250969403234</v>
      </c>
      <c r="E36" s="8">
        <f t="shared" si="3"/>
        <v>4.897849653343658</v>
      </c>
      <c r="F36" s="8">
        <f t="shared" si="4"/>
        <v>10.41190458268948</v>
      </c>
    </row>
    <row r="37" spans="1:6" ht="12.75">
      <c r="A37" s="7">
        <v>28</v>
      </c>
      <c r="B37" s="8">
        <f t="shared" si="0"/>
        <v>0.5877852522924719</v>
      </c>
      <c r="C37" s="8">
        <f t="shared" si="1"/>
        <v>10.580134541264494</v>
      </c>
      <c r="D37" s="8">
        <f t="shared" si="2"/>
        <v>-12.4538490461724</v>
      </c>
      <c r="E37" s="8">
        <f t="shared" si="3"/>
        <v>6.741311712048225</v>
      </c>
      <c r="F37" s="8">
        <f t="shared" si="4"/>
        <v>4.86759720714032</v>
      </c>
    </row>
    <row r="38" spans="1:6" ht="12.75">
      <c r="A38" s="7">
        <v>29</v>
      </c>
      <c r="B38" s="8">
        <f t="shared" si="0"/>
        <v>0.3090169943749478</v>
      </c>
      <c r="C38" s="8">
        <f t="shared" si="1"/>
        <v>5.56230589874906</v>
      </c>
      <c r="D38" s="8">
        <f t="shared" si="2"/>
        <v>-14.64037760723362</v>
      </c>
      <c r="E38" s="8">
        <f t="shared" si="3"/>
        <v>7.924887210896931</v>
      </c>
      <c r="F38" s="8">
        <f t="shared" si="4"/>
        <v>-1.1531844975876302</v>
      </c>
    </row>
    <row r="39" spans="1:6" ht="12.75">
      <c r="A39" s="7">
        <v>30</v>
      </c>
      <c r="B39" s="8">
        <f t="shared" si="0"/>
        <v>3.67544536472586E-16</v>
      </c>
      <c r="C39" s="8">
        <f t="shared" si="1"/>
        <v>6.615801656506548E-15</v>
      </c>
      <c r="D39" s="8">
        <f t="shared" si="2"/>
        <v>-15.393804002589986</v>
      </c>
      <c r="E39" s="8">
        <f t="shared" si="3"/>
        <v>8.332719533607087</v>
      </c>
      <c r="F39" s="8">
        <f t="shared" si="4"/>
        <v>-7.061084468982893</v>
      </c>
    </row>
    <row r="40" spans="1:6" ht="12.75">
      <c r="A40" s="7">
        <v>31</v>
      </c>
      <c r="B40" s="8">
        <f t="shared" si="0"/>
        <v>-0.30901699437494706</v>
      </c>
      <c r="C40" s="8">
        <f t="shared" si="1"/>
        <v>-5.562305898749047</v>
      </c>
      <c r="D40" s="8">
        <f t="shared" si="2"/>
        <v>-14.640377607233624</v>
      </c>
      <c r="E40" s="8">
        <f t="shared" si="3"/>
        <v>7.924887210896933</v>
      </c>
      <c r="F40" s="8">
        <f t="shared" si="4"/>
        <v>-12.277796295085736</v>
      </c>
    </row>
    <row r="41" spans="1:6" ht="12.75">
      <c r="A41" s="7">
        <v>32</v>
      </c>
      <c r="B41" s="8">
        <f t="shared" si="0"/>
        <v>-0.5877852522924728</v>
      </c>
      <c r="C41" s="8">
        <f t="shared" si="1"/>
        <v>-10.58013454126451</v>
      </c>
      <c r="D41" s="8">
        <f t="shared" si="2"/>
        <v>-12.45384904617239</v>
      </c>
      <c r="E41" s="8">
        <f t="shared" si="3"/>
        <v>6.741311712048221</v>
      </c>
      <c r="F41" s="8">
        <f t="shared" si="4"/>
        <v>-16.292671875388677</v>
      </c>
    </row>
    <row r="42" spans="1:6" ht="12.75">
      <c r="A42" s="7">
        <v>33</v>
      </c>
      <c r="B42" s="8">
        <f t="shared" si="0"/>
        <v>-0.8090169943749472</v>
      </c>
      <c r="C42" s="8">
        <f t="shared" si="1"/>
        <v>-14.56230589874905</v>
      </c>
      <c r="D42" s="8">
        <f t="shared" si="2"/>
        <v>-9.048250969403243</v>
      </c>
      <c r="E42" s="8">
        <f t="shared" si="3"/>
        <v>4.8978496533436635</v>
      </c>
      <c r="F42" s="8">
        <f t="shared" si="4"/>
        <v>-18.71270721480863</v>
      </c>
    </row>
    <row r="43" spans="1:6" ht="12.75">
      <c r="A43" s="7">
        <v>34</v>
      </c>
      <c r="B43" s="8">
        <f t="shared" si="0"/>
        <v>-0.951056516295154</v>
      </c>
      <c r="C43" s="8">
        <f t="shared" si="1"/>
        <v>-17.119017293312773</v>
      </c>
      <c r="D43" s="8">
        <f t="shared" si="2"/>
        <v>-4.756947044877373</v>
      </c>
      <c r="E43" s="8">
        <f t="shared" si="3"/>
        <v>2.5749519452446648</v>
      </c>
      <c r="F43" s="8">
        <f t="shared" si="4"/>
        <v>-19.30101239294548</v>
      </c>
    </row>
    <row r="44" spans="1:6" ht="12.75">
      <c r="A44" s="7">
        <v>35</v>
      </c>
      <c r="B44" s="8">
        <f t="shared" si="0"/>
        <v>-1</v>
      </c>
      <c r="C44" s="8">
        <f t="shared" si="1"/>
        <v>-18</v>
      </c>
      <c r="D44" s="8">
        <f t="shared" si="2"/>
        <v>2.0743995708258934E-14</v>
      </c>
      <c r="E44" s="8">
        <f t="shared" si="3"/>
        <v>-1.1228796872702054E-14</v>
      </c>
      <c r="F44" s="8">
        <f t="shared" si="4"/>
        <v>-17.99999999999999</v>
      </c>
    </row>
    <row r="45" spans="1:6" ht="12.75">
      <c r="A45" s="7">
        <v>36</v>
      </c>
      <c r="B45" s="8">
        <f t="shared" si="0"/>
        <v>-0.9510565162951538</v>
      </c>
      <c r="C45" s="8">
        <f t="shared" si="1"/>
        <v>-17.11901729331277</v>
      </c>
      <c r="D45" s="8">
        <f t="shared" si="2"/>
        <v>4.7569470448773865</v>
      </c>
      <c r="E45" s="8">
        <f t="shared" si="3"/>
        <v>-2.5749519452446723</v>
      </c>
      <c r="F45" s="8">
        <f t="shared" si="4"/>
        <v>-14.937022193680056</v>
      </c>
    </row>
    <row r="46" spans="1:6" ht="12.75">
      <c r="A46" s="7">
        <v>37</v>
      </c>
      <c r="B46" s="8">
        <f t="shared" si="0"/>
        <v>-0.8090169943749477</v>
      </c>
      <c r="C46" s="8">
        <f t="shared" si="1"/>
        <v>-14.562305898749058</v>
      </c>
      <c r="D46" s="8">
        <f t="shared" si="2"/>
        <v>9.048250969403233</v>
      </c>
      <c r="E46" s="8">
        <f t="shared" si="3"/>
        <v>-4.897849653343657</v>
      </c>
      <c r="F46" s="8">
        <f t="shared" si="4"/>
        <v>-10.411904582689482</v>
      </c>
    </row>
    <row r="47" spans="1:6" ht="12.75">
      <c r="A47" s="7">
        <v>38</v>
      </c>
      <c r="B47" s="8">
        <f t="shared" si="0"/>
        <v>-0.5877852522924735</v>
      </c>
      <c r="C47" s="8">
        <f t="shared" si="1"/>
        <v>-10.580134541264522</v>
      </c>
      <c r="D47" s="8">
        <f t="shared" si="2"/>
        <v>12.453849046172381</v>
      </c>
      <c r="E47" s="8">
        <f t="shared" si="3"/>
        <v>-6.741311712048216</v>
      </c>
      <c r="F47" s="8">
        <f t="shared" si="4"/>
        <v>-4.867597207140357</v>
      </c>
    </row>
    <row r="48" spans="1:6" ht="12.75">
      <c r="A48" s="7">
        <v>39</v>
      </c>
      <c r="B48" s="8">
        <f t="shared" si="0"/>
        <v>-0.3090169943749479</v>
      </c>
      <c r="C48" s="8">
        <f t="shared" si="1"/>
        <v>-5.562305898749062</v>
      </c>
      <c r="D48" s="8">
        <f t="shared" si="2"/>
        <v>14.64037760723362</v>
      </c>
      <c r="E48" s="8">
        <f t="shared" si="3"/>
        <v>-7.924887210896931</v>
      </c>
      <c r="F48" s="8">
        <f t="shared" si="4"/>
        <v>1.1531844975876266</v>
      </c>
    </row>
    <row r="49" spans="1:6" ht="12.75">
      <c r="A49" s="7">
        <v>40</v>
      </c>
      <c r="B49" s="8">
        <f t="shared" si="0"/>
        <v>1.2862974574368025E-15</v>
      </c>
      <c r="C49" s="8">
        <f t="shared" si="1"/>
        <v>2.3153354233862444E-14</v>
      </c>
      <c r="D49" s="8">
        <f t="shared" si="2"/>
        <v>15.393804002589986</v>
      </c>
      <c r="E49" s="8">
        <f t="shared" si="3"/>
        <v>-8.332719533607087</v>
      </c>
      <c r="F49" s="8">
        <f t="shared" si="4"/>
        <v>7.061084468982923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Karlheinz Zeiner</dc:creator>
  <cp:keywords/>
  <dc:description/>
  <cp:lastModifiedBy>Karlheinz Zeiner</cp:lastModifiedBy>
  <dcterms:created xsi:type="dcterms:W3CDTF">2006-12-12T18:25:23Z</dcterms:created>
  <dcterms:modified xsi:type="dcterms:W3CDTF">2020-01-29T19:14:25Z</dcterms:modified>
  <cp:category/>
  <cp:version/>
  <cp:contentType/>
  <cp:contentStatus/>
</cp:coreProperties>
</file>